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8" windowHeight="79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42E4B2791FE843EBAC2105D66D984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345545" y="2682240"/>
          <a:ext cx="7840980" cy="36957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4B0F550E0E47411EA46FE44A62BA927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962765" y="2682240"/>
          <a:ext cx="5715000" cy="70561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D05D21EA25834D10963FE1C7C62B4D6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408795" y="4511040"/>
          <a:ext cx="5715000" cy="70561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B7913C312FFD47FE90CD14FA7E1C137B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1862435" y="3840480"/>
          <a:ext cx="8892540" cy="20345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" name="ID_AC726FAC58E740F19CA108C13FCD856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601575" y="4937760"/>
          <a:ext cx="5181600" cy="41224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" name="ID_B7A96BC5DF0E4EBFA615C9BBCA11B0C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3218795" y="5303520"/>
          <a:ext cx="7848600" cy="400812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<sst xmlns="http://schemas.openxmlformats.org/spreadsheetml/2006/main" count="59" uniqueCount="48">
  <si>
    <t>设备名</t>
  </si>
  <si>
    <t>型号</t>
  </si>
  <si>
    <t>厂家</t>
  </si>
  <si>
    <t>数量</t>
  </si>
  <si>
    <t>单价</t>
  </si>
  <si>
    <t>总价</t>
  </si>
  <si>
    <t>thorlabs指标</t>
  </si>
  <si>
    <t>平替指标</t>
  </si>
  <si>
    <t>备注</t>
  </si>
  <si>
    <t>保偏光纤跳线，熊猫型，1064nm，23mm护套，FC/APC，1m</t>
  </si>
  <si>
    <t>P3-1064PM-FC-1</t>
  </si>
  <si>
    <t>需询价</t>
  </si>
  <si>
    <t>里尔</t>
  </si>
  <si>
    <t>LO-PMPC-30-980-APC-1</t>
  </si>
  <si>
    <t>FiberBench坠板，兼容FiberPort，SM1内螺纹</t>
  </si>
  <si>
    <t>HCA3-SM1</t>
  </si>
  <si>
    <t>工术</t>
  </si>
  <si>
    <t>FFPW-1</t>
  </si>
  <si>
    <t>多轴FiberBench，38mmx100mm，5端口，12安装位置</t>
  </si>
  <si>
    <t>FT-38X100</t>
  </si>
  <si>
    <t>FFPM-5-100</t>
  </si>
  <si>
    <t>光线端口四个螺纹为2-56</t>
  </si>
  <si>
    <t>光线端口四个螺纹孔为M2</t>
  </si>
  <si>
    <t>铜镓砷探测器，带放大，固定增益，900-2600nm，带宽25MHz，0.8mm²，通用的8-32/M4螺孔</t>
  </si>
  <si>
    <t>PDA10D2</t>
  </si>
  <si>
    <t>多普光学</t>
  </si>
  <si>
    <t>DET10D2(DP)(参数有些不同，最后放参数表)</t>
  </si>
  <si>
    <t>12VDC稳压线性电源，6W，100/120/230VAC</t>
  </si>
  <si>
    <t>LDS12B</t>
  </si>
  <si>
    <t>山西光电产品服务商</t>
  </si>
  <si>
    <t>DV-12B-L-±12VDC稳压线性电源</t>
  </si>
  <si>
    <t>钢镓砷探测器，带放大，可调增益，800-1700nm，带宽11 MHZ，3.14 mm²，通用的8-32/M4螺孔</t>
  </si>
  <si>
    <t>PDA20CS2</t>
  </si>
  <si>
    <t>光电探测器</t>
  </si>
  <si>
    <t>索雷博同款</t>
  </si>
  <si>
    <t>DET20C2(DP)</t>
  </si>
  <si>
    <t>超簿光电二极管功率探头，锗，700-1800nm，5nW.5mNW，使用波光片最高500mW</t>
  </si>
  <si>
    <t>S132C</t>
  </si>
  <si>
    <t>无平替</t>
  </si>
  <si>
    <t>光功率和能量计表头，3.5英寸触摸屏</t>
  </si>
  <si>
    <t>PM100D2</t>
  </si>
  <si>
    <t>长春新产业</t>
  </si>
  <si>
    <t>PD1000-800-TP100</t>
  </si>
  <si>
    <t>1.3万</t>
  </si>
  <si>
    <t>标准光电二极管功率探头，锗，700-1800nm，50nW - 40 mW</t>
  </si>
  <si>
    <t>S122C</t>
  </si>
  <si>
    <t>如果是nW级别的探测功率，目前没有700-1700nm这个范围的。
目前有一款800-1800nm但探测功率是1uW-1000mW</t>
  </si>
  <si>
    <t>S132C+S122C一套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</si>
</sst>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4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5">
      <alignment vertical="center"/>
    </xf>
    <xf numFmtId="0" fontId="8" fillId="0" borderId="5">
      <alignment vertical="center"/>
    </xf>
    <xf numFmtId="0" fontId="9" fillId="0" borderId="6">
      <alignment vertical="center"/>
    </xf>
    <xf numFmtId="0" fontId="9" fillId="0" borderId="0">
      <alignment vertical="center"/>
    </xf>
    <xf numFmtId="0" fontId="10" fillId="3" borderId="7">
      <alignment vertical="center"/>
    </xf>
    <xf numFmtId="0" fontId="11" fillId="4" borderId="8">
      <alignment vertical="center"/>
    </xf>
    <xf numFmtId="0" fontId="12" fillId="4" borderId="7">
      <alignment vertical="center"/>
    </xf>
    <xf numFmtId="0" fontId="13" fillId="5" borderId="9">
      <alignment vertical="center"/>
    </xf>
    <xf numFmtId="0" fontId="14" fillId="0" borderId="10">
      <alignment vertical="center"/>
    </xf>
    <xf numFmtId="0" fontId="15" fillId="0" borderId="11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6" Type="http://schemas.openxmlformats.org/officeDocument/2006/relationships/image" Target="media/image6.png"/><Relationship Id="rId5" Type="http://schemas.openxmlformats.org/officeDocument/2006/relationships/image" Target="media/image5.pn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zoomScale="70" zoomScaleNormal="70" workbookViewId="0">
      <selection activeCell="S5" sqref="S5"/>
    </sheetView>
  </sheetViews>
  <sheetFormatPr defaultColWidth="9" defaultRowHeight="14.4"/>
  <cols>
    <col min="1" max="1" width="18.7777777777778" style="1" customWidth="1"/>
    <col min="2" max="2" width="20.4444444444444" style="1" customWidth="1"/>
    <col min="3" max="3" width="9" style="1" hidden="1" customWidth="1"/>
    <col min="4" max="4" width="9" style="1"/>
    <col min="5" max="5" width="10.7777777777778" style="1"/>
    <col min="6" max="6" width="9.66666666666667" style="1"/>
    <col min="7" max="7" width="9" style="1"/>
    <col min="8" max="10" width="17.4351851851852" style="1" customWidth="1"/>
    <col min="11" max="11" width="9" style="1" customWidth="1"/>
    <col min="12" max="12" width="17.7777777777778" style="1" customWidth="1"/>
    <col min="13" max="14" width="9" style="1" customWidth="1"/>
    <col min="15" max="15" width="16.6666666666667" style="1" customWidth="1"/>
    <col min="16" max="16" width="21.1018518518519" style="1" customWidth="1"/>
    <col min="17" max="17" width="18.4074074074074" style="1" customWidth="1"/>
    <col min="18" max="16384" width="9" style="1"/>
  </cols>
  <sheetData>
    <row r="1" ht="28.8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</v>
      </c>
      <c r="H1" s="2" t="s">
        <v>1</v>
      </c>
      <c r="I1" s="3" t="s">
        <v>4</v>
      </c>
      <c r="J1" s="3" t="s">
        <v>5</v>
      </c>
      <c r="K1" s="2" t="s">
        <v>2</v>
      </c>
      <c r="L1" s="2" t="s">
        <v>1</v>
      </c>
      <c r="M1" s="3" t="s">
        <v>4</v>
      </c>
      <c r="N1" s="3" t="s">
        <v>5</v>
      </c>
      <c r="O1" s="4" t="s">
        <v>6</v>
      </c>
      <c r="P1" s="4" t="s">
        <v>7</v>
      </c>
      <c r="Q1" s="4" t="s">
        <v>8</v>
      </c>
    </row>
    <row r="2" ht="43.2" spans="1:18">
      <c r="A2" s="4" t="s">
        <v>9</v>
      </c>
      <c r="B2" s="4" t="s">
        <v>10</v>
      </c>
      <c r="C2" s="4"/>
      <c r="D2" s="4"/>
      <c r="E2" s="4" t="s">
        <v>11</v>
      </c>
      <c r="F2" s="4"/>
      <c r="G2" s="4" t="s">
        <v>12</v>
      </c>
      <c r="H2" s="4" t="s">
        <v>13</v>
      </c>
      <c r="I2" s="5">
        <v>965</v>
      </c>
      <c r="J2" s="5"/>
      <c r="K2" s="4"/>
      <c r="L2" s="4"/>
      <c r="M2" s="4"/>
      <c r="N2" s="4"/>
      <c r="O2" s="4"/>
      <c r="P2" s="4"/>
      <c r="Q2" s="4"/>
    </row>
    <row r="3" ht="43.2" spans="1:18">
      <c r="A3" s="4" t="s">
        <v>14</v>
      </c>
      <c r="B3" s="4" t="s">
        <v>15</v>
      </c>
      <c r="C3" s="4"/>
      <c r="D3" s="4">
        <v>4</v>
      </c>
      <c r="E3" s="4">
        <v>670.76</v>
      </c>
      <c r="F3" s="4">
        <f>E3*D3</f>
        <v>2683.04</v>
      </c>
      <c r="G3" s="4" t="s">
        <v>16</v>
      </c>
      <c r="H3" s="4" t="s">
        <v>17</v>
      </c>
      <c r="I3" s="4">
        <v>240</v>
      </c>
      <c r="J3" s="4">
        <f>I3*D3</f>
        <v>960</v>
      </c>
      <c r="K3" s="4"/>
      <c r="L3" s="4"/>
      <c r="M3" s="4"/>
      <c r="N3" s="4"/>
      <c r="O3" s="4"/>
      <c r="P3" s="4"/>
      <c r="Q3" s="4"/>
    </row>
    <row r="4" ht="43.2" spans="1:18">
      <c r="A4" s="4" t="s">
        <v>18</v>
      </c>
      <c r="B4" s="4" t="s">
        <v>19</v>
      </c>
      <c r="C4" s="4"/>
      <c r="D4" s="4">
        <v>2</v>
      </c>
      <c r="E4" s="6">
        <v>2250.37</v>
      </c>
      <c r="F4" s="4">
        <f>E4*D4</f>
        <v>4500.74</v>
      </c>
      <c r="G4" s="4" t="s">
        <v>16</v>
      </c>
      <c r="H4" s="4" t="s">
        <v>20</v>
      </c>
      <c r="I4" s="4">
        <v>780</v>
      </c>
      <c r="J4" s="4">
        <f>I4*D4</f>
        <v>1560</v>
      </c>
      <c r="K4" s="4"/>
      <c r="L4" s="4"/>
      <c r="M4" s="4"/>
      <c r="N4" s="4"/>
      <c r="O4" s="4" t="s">
        <v>21</v>
      </c>
      <c r="P4" s="4" t="s">
        <v>22</v>
      </c>
      <c r="Q4" s="4"/>
    </row>
    <row r="5" ht="100.8" spans="1:18">
      <c r="A5" s="4" t="s">
        <v>23</v>
      </c>
      <c r="B5" s="4" t="s">
        <v>24</v>
      </c>
      <c r="C5" s="4"/>
      <c r="D5" s="4">
        <v>5</v>
      </c>
      <c r="E5" s="6">
        <v>5820.01</v>
      </c>
      <c r="F5" s="4">
        <f t="shared" ref="F5:F10" si="0">E5*D5</f>
        <v>29100.05</v>
      </c>
      <c r="G5" s="4" t="s">
        <v>25</v>
      </c>
      <c r="H5" s="4" t="s">
        <v>26</v>
      </c>
      <c r="I5" s="4">
        <v>4000</v>
      </c>
      <c r="J5" s="4">
        <f>I5*D5</f>
        <v>20000</v>
      </c>
      <c r="K5" s="4"/>
      <c r="L5" s="4"/>
      <c r="M5" s="4"/>
      <c r="N5" s="4"/>
      <c r="O5" s="4" t="str">
        <f>_xlfn.DISPIMG("ID_42E4B2791FE843EBAC2105D66D984400",1)</f>
        <v>=DISPIMG("ID_42E4B2791FE843EBAC2105D66D984400",1)</v>
      </c>
      <c r="P5" s="4" t="str">
        <f>_xlfn.DISPIMG("ID_4B0F550E0E47411EA46FE44A62BA9271",1)</f>
        <v>=DISPIMG("ID_4B0F550E0E47411EA46FE44A62BA9271",1)</v>
      </c>
      <c r="Q5" s="4"/>
    </row>
    <row r="6" ht="43.2" spans="1:18">
      <c r="A6" s="4" t="s">
        <v>27</v>
      </c>
      <c r="B6" s="4" t="s">
        <v>28</v>
      </c>
      <c r="C6" s="4"/>
      <c r="D6" s="4">
        <v>6</v>
      </c>
      <c r="E6" s="4">
        <v>873</v>
      </c>
      <c r="F6" s="4">
        <f t="shared" si="0"/>
        <v>5238</v>
      </c>
      <c r="G6" s="4" t="s">
        <v>29</v>
      </c>
      <c r="H6" s="4" t="s">
        <v>30</v>
      </c>
      <c r="I6" s="4">
        <v>459</v>
      </c>
      <c r="J6" s="4">
        <f>I6*D6</f>
        <v>2754</v>
      </c>
      <c r="K6" s="4"/>
      <c r="L6" s="4"/>
      <c r="M6" s="4"/>
      <c r="N6" s="4"/>
      <c r="O6" s="4"/>
      <c r="P6" s="4"/>
      <c r="Q6" s="4"/>
    </row>
    <row r="7" ht="100.8" spans="1:18">
      <c r="A7" s="4" t="s">
        <v>31</v>
      </c>
      <c r="B7" s="4" t="s">
        <v>32</v>
      </c>
      <c r="C7" s="4"/>
      <c r="D7" s="4">
        <v>2</v>
      </c>
      <c r="E7" s="6">
        <v>5897.46</v>
      </c>
      <c r="F7" s="4">
        <f t="shared" si="0"/>
        <v>11794.92</v>
      </c>
      <c r="G7" s="4" t="s">
        <v>33</v>
      </c>
      <c r="H7" s="4" t="s">
        <v>34</v>
      </c>
      <c r="I7" s="4">
        <v>4400</v>
      </c>
      <c r="J7" s="4">
        <f>I7*D7</f>
        <v>8800</v>
      </c>
      <c r="K7" s="4" t="s">
        <v>25</v>
      </c>
      <c r="L7" s="4" t="s">
        <v>35</v>
      </c>
      <c r="M7" s="4">
        <v>3500</v>
      </c>
      <c r="N7" s="4">
        <f>M7*D7</f>
        <v>7000</v>
      </c>
      <c r="O7" s="4" t="str">
        <f>_xlfn.DISPIMG("ID_B7913C312FFD47FE90CD14FA7E1C137B",1)</f>
        <v>=DISPIMG("ID_B7913C312FFD47FE90CD14FA7E1C137B",1)</v>
      </c>
      <c r="P7" s="4" t="str">
        <f>_xlfn.DISPIMG("ID_D05D21EA25834D10963FE1C7C62B4D61",1)</f>
        <v>=DISPIMG("ID_D05D21EA25834D10963FE1C7C62B4D61",1)</v>
      </c>
      <c r="Q7" s="4"/>
    </row>
    <row r="8" ht="72" spans="1:18">
      <c r="A8" s="4" t="s">
        <v>36</v>
      </c>
      <c r="B8" s="4" t="s">
        <v>37</v>
      </c>
      <c r="C8" s="4"/>
      <c r="D8" s="4">
        <v>1</v>
      </c>
      <c r="E8" s="6">
        <v>7859.67</v>
      </c>
      <c r="F8" s="4">
        <f t="shared" si="0"/>
        <v>7859.67</v>
      </c>
      <c r="H8" s="4" t="s">
        <v>38</v>
      </c>
      <c r="I8" s="4"/>
      <c r="J8" s="4"/>
      <c r="K8" s="4"/>
      <c r="L8" s="4"/>
      <c r="M8" s="4"/>
      <c r="N8" s="4"/>
      <c r="O8" s="4"/>
      <c r="P8" s="4"/>
      <c r="Q8" s="4"/>
      <c r="R8" s="7"/>
    </row>
    <row r="9" ht="91" spans="1:18">
      <c r="A9" s="4" t="s">
        <v>39</v>
      </c>
      <c r="B9" s="4" t="s">
        <v>40</v>
      </c>
      <c r="C9" s="4"/>
      <c r="D9" s="4">
        <v>1</v>
      </c>
      <c r="E9" s="6">
        <v>11773.81</v>
      </c>
      <c r="F9" s="4">
        <f t="shared" si="0"/>
        <v>11773.81</v>
      </c>
      <c r="G9" s="8" t="s">
        <v>41</v>
      </c>
      <c r="H9" s="8" t="s">
        <v>42</v>
      </c>
      <c r="I9" s="8" t="s">
        <v>43</v>
      </c>
      <c r="J9" s="8" t="s">
        <v>43</v>
      </c>
      <c r="K9" s="4"/>
      <c r="L9" s="4"/>
      <c r="M9" s="4"/>
      <c r="N9" s="4"/>
      <c r="O9" s="4"/>
      <c r="P9" s="4" t="str">
        <f>_xlfn.DISPIMG("ID_AC726FAC58E740F19CA108C13FCD8562",1)</f>
        <v>=DISPIMG("ID_AC726FAC58E740F19CA108C13FCD8562",1)</v>
      </c>
      <c r="Q9" s="4" t="str">
        <f>_xlfn.DISPIMG("ID_B7A96BC5DF0E4EBFA615C9BBCA11B0C4",1)</f>
        <v>=DISPIMG("ID_B7A96BC5DF0E4EBFA615C9BBCA11B0C4",1)</v>
      </c>
    </row>
    <row r="10" ht="86.4" spans="1:18">
      <c r="A10" s="4" t="s">
        <v>44</v>
      </c>
      <c r="B10" s="4" t="s">
        <v>45</v>
      </c>
      <c r="C10" s="4"/>
      <c r="D10" s="4">
        <v>1</v>
      </c>
      <c r="E10" s="6">
        <v>6640.16</v>
      </c>
      <c r="F10" s="4">
        <f t="shared" si="0"/>
        <v>6640.16</v>
      </c>
      <c r="G10" s="9"/>
      <c r="H10" s="10"/>
      <c r="I10" s="10"/>
      <c r="J10" s="10"/>
      <c r="K10" s="4"/>
      <c r="L10" s="4"/>
      <c r="M10" s="4"/>
      <c r="N10" s="4"/>
      <c r="O10" s="4"/>
      <c r="P10" s="4" t="s">
        <v>46</v>
      </c>
      <c r="Q10" s="4" t="s">
        <v>47</v>
      </c>
    </row>
  </sheetData>
  <mergeCells count="4">
    <mergeCell ref="G9:G10"/>
    <mergeCell ref="H9:H10"/>
    <mergeCell ref="I9:I10"/>
    <mergeCell ref="J9:J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LIER007</dc:creator>
  <cp:lastModifiedBy>WPS_1595900088</cp:lastModifiedBy>
  <dcterms:created xsi:type="dcterms:W3CDTF">2023-05-12T11:15:00Z</dcterms:created>
  <dcterms:modified xsi:type="dcterms:W3CDTF">2026-04-20T06:32:56Z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C7AD0D031D4D46C193A6E66F106DA9E1_12</vt:lpwstr>
  </property>
  <property fmtid="{D5CDD505-2E9C-101B-9397-08002B2CF9AE}" pid="4" name="CalculationRule">
    <vt:i4>0</vt:i4>
  </property>
</Properties>
</file>